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5"/>
  </bookViews>
  <sheets>
    <sheet name="Лист1" sheetId="1" r:id="rId1"/>
    <sheet name="Лист2" sheetId="2" r:id="rId2"/>
    <sheet name="Лист3_Водоснабжение" sheetId="3" r:id="rId3"/>
    <sheet name="Лист3_Водоотведение" sheetId="4" r:id="rId4"/>
    <sheet name="Лист3_Отопление" sheetId="5" r:id="rId5"/>
    <sheet name="Лист3_Электроэнергия" sheetId="6" r:id="rId6"/>
  </sheets>
  <calcPr calcId="144525"/>
</workbook>
</file>

<file path=xl/calcChain.xml><?xml version="1.0" encoding="utf-8"?>
<calcChain xmlns="http://schemas.openxmlformats.org/spreadsheetml/2006/main">
  <c r="E7" i="6" l="1"/>
  <c r="E6" i="5"/>
  <c r="E7" i="5"/>
  <c r="E5" i="4"/>
  <c r="E6" i="4"/>
  <c r="E7" i="4"/>
  <c r="E7" i="3"/>
  <c r="E6" i="3"/>
  <c r="E5" i="3"/>
  <c r="E36" i="1"/>
  <c r="E34" i="1" s="1"/>
  <c r="E39" i="1"/>
  <c r="E37" i="1"/>
  <c r="E34" i="2"/>
  <c r="E2" i="2"/>
  <c r="E10" i="2"/>
  <c r="E23" i="1"/>
  <c r="E21" i="1" s="1"/>
  <c r="E9" i="1"/>
  <c r="E20" i="1"/>
  <c r="E15" i="1"/>
  <c r="E7" i="1"/>
  <c r="E14" i="1" l="1"/>
  <c r="E10" i="1"/>
</calcChain>
</file>

<file path=xl/sharedStrings.xml><?xml version="1.0" encoding="utf-8"?>
<sst xmlns="http://schemas.openxmlformats.org/spreadsheetml/2006/main" count="409" uniqueCount="139">
  <si>
    <t>№ п/п</t>
  </si>
  <si>
    <t>Наименование параметра</t>
  </si>
  <si>
    <t>Ед. изм.</t>
  </si>
  <si>
    <t>Значение</t>
  </si>
  <si>
    <t>1.</t>
  </si>
  <si>
    <t>-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</si>
  <si>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</si>
  <si>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</si>
  <si>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</si>
  <si>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</si>
  <si>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</si>
  <si>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</si>
  <si>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</si>
  <si>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</si>
  <si>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Единица измерения</t>
  </si>
  <si>
    <t>руб.</t>
  </si>
  <si>
    <t>Вид коммунальной услуги</t>
  </si>
  <si>
    <t>9.</t>
  </si>
  <si>
    <t>10.</t>
  </si>
  <si>
    <t>11.</t>
  </si>
  <si>
    <t>12.</t>
  </si>
  <si>
    <t>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</si>
  <si>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</si>
  <si>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</si>
  <si>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</si>
  <si>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</si>
  <si>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</si>
  <si>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</si>
  <si>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</si>
  <si>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</si>
  <si>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</si>
  <si>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т.ч.:</t>
  </si>
  <si>
    <t>денежных средств от потребителей</t>
  </si>
  <si>
    <t>13.</t>
  </si>
  <si>
    <t>целевых взносов от потребителей</t>
  </si>
  <si>
    <t>14.</t>
  </si>
  <si>
    <t>субсидий</t>
  </si>
  <si>
    <t>15.</t>
  </si>
  <si>
    <t>денежных средств от использования общего имущества</t>
  </si>
  <si>
    <t>прочие поступления</t>
  </si>
  <si>
    <t>16.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</si>
  <si>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</si>
  <si>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</si>
  <si>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</si>
  <si>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</si>
  <si>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Переходящие остатки денежных средств (на начало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</si>
  <si>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</si>
  <si>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</si>
  <si>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</si>
  <si>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</si>
  <si>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</si>
  <si>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</si>
  <si>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Исполнитель работы (услуги)</t>
  </si>
  <si>
    <t>23.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</si>
  <si>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</si>
  <si>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</si>
  <si>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</si>
  <si>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</si>
  <si>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25.</t>
  </si>
  <si>
    <t>Количество удовлетворенных претензий</t>
  </si>
  <si>
    <t>ед.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</si>
  <si>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</si>
  <si>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</si>
  <si>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</si>
  <si>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</si>
  <si>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</si>
  <si>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</si>
  <si>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29.</t>
  </si>
  <si>
    <t>переплата потребителям</t>
  </si>
  <si>
    <t>30.</t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</si>
  <si>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</si>
  <si>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</si>
  <si>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</si>
  <si>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</si>
  <si>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</si>
  <si>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</si>
  <si>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</si>
  <si>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</si>
  <si>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Общий объем потребления</t>
  </si>
  <si>
    <t>нат.показ.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</si>
  <si>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</si>
  <si>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</si>
  <si>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</si>
  <si>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</si>
  <si>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</si>
  <si>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</si>
  <si>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</si>
  <si>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</si>
  <si>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</si>
  <si>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</si>
  <si>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</si>
  <si>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</si>
  <si>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</si>
  <si>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</si>
  <si>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</si>
  <si>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</si>
  <si>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</si>
  <si>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</si>
  <si>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</si>
  <si>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</si>
  <si>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</si>
  <si>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</si>
  <si>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</si>
  <si>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</si>
  <si>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</si>
  <si>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</si>
  <si>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Переходящие остатки денежных средств (на начало периода), в том числе:</t>
  </si>
  <si>
    <t>Наименование атрибута</t>
  </si>
  <si>
    <t>03.02.2015 г.</t>
  </si>
  <si>
    <t>01.01.2014 г.</t>
  </si>
  <si>
    <t>31.12.2014 г.</t>
  </si>
  <si>
    <t>см. Лист2</t>
  </si>
  <si>
    <t>Косметический ремонт подъездов (Ленинский 108)</t>
  </si>
  <si>
    <t>ИП КУРБАНОВ З.Г.</t>
  </si>
  <si>
    <t>ежегодно</t>
  </si>
  <si>
    <t>Ремонт ПВХ окна</t>
  </si>
  <si>
    <t>ООО "ПАРТНЕР"</t>
  </si>
  <si>
    <t>Разовая периодичность</t>
  </si>
  <si>
    <t>ООО "ГРУППА ПРОЕКТИРОВЩИКОВ"</t>
  </si>
  <si>
    <t>Ремонтные работы в ИТП</t>
  </si>
  <si>
    <t>Ремонт ступеней в подъездах</t>
  </si>
  <si>
    <t>ИП КУРБАНОВ  З.Г.</t>
  </si>
  <si>
    <t>Ремонт лифтового холла</t>
  </si>
  <si>
    <t>Пескоструйная обработка фассада</t>
  </si>
  <si>
    <t>ООО "Центр Пескоструйной Обработки</t>
  </si>
  <si>
    <t>Строительные работы</t>
  </si>
  <si>
    <t>ООО "ПСК СТРОИТЕЛЬ"</t>
  </si>
  <si>
    <t>Ремонт видеорегистратора</t>
  </si>
  <si>
    <t>ООО "Сервис-Лайн"</t>
  </si>
  <si>
    <t>Поверка СИ</t>
  </si>
  <si>
    <t>ООО "Тест-С-Петербург"</t>
  </si>
  <si>
    <t>Ежегодно</t>
  </si>
  <si>
    <t>см. Лист3_*</t>
  </si>
  <si>
    <t>Водоснабжение</t>
  </si>
  <si>
    <t>м.куб.</t>
  </si>
  <si>
    <t>Водоотведение</t>
  </si>
  <si>
    <t>Отопление</t>
  </si>
  <si>
    <t>Электроэнергия</t>
  </si>
  <si>
    <t>кВт*час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</si>
</sst>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4" fontId="0" fillId="0" borderId="1" xfId="0" applyNumberFormat="1" applyBorder="1"/>
    <xf numFmtId="4" fontId="0" fillId="2" borderId="1" xfId="0" applyNumberFormat="1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31" workbookViewId="0">
      <selection activeCell="A40" sqref="A40:E50"/>
    </sheetView>
  </sheetViews>
  <sheetFormatPr defaultRowHeight="15" x14ac:dyDescent="0.25"/>
  <cols>
    <col min="1" max="1" width="3.85546875" customWidth="1"/>
    <col min="2" max="2" width="46.140625" customWidth="1"/>
    <col min="3" max="3" width="5.5703125" customWidth="1"/>
    <col min="4" max="4" width="10.140625" customWidth="1"/>
    <col min="5" max="5" width="13" customWidth="1"/>
  </cols>
  <sheetData>
    <row r="1" spans="1:5" ht="38.25" customHeight="1" x14ac:dyDescent="0.25">
      <c r="A1" s="11" t="s">
        <v>21</v>
      </c>
      <c r="B1" s="11"/>
      <c r="C1" s="11"/>
      <c r="D1" s="11"/>
      <c r="E1" s="11"/>
    </row>
    <row r="2" spans="1:5" ht="45" x14ac:dyDescent="0.25">
      <c r="A2" s="2" t="s">
        <v>0</v>
      </c>
      <c r="B2" s="3" t="s">
        <v>1</v>
      </c>
      <c r="C2" s="3" t="s">
        <v>107</v>
      </c>
      <c r="D2" s="3" t="s">
        <v>2</v>
      </c>
      <c r="E2" s="3" t="s">
        <v>3</v>
      </c>
    </row>
    <row r="3" spans="1:5" x14ac:dyDescent="0.25">
      <c r="A3" s="4" t="s">
        <v>4</v>
      </c>
      <c r="B3" s="7" t="s">
        <v>6</v>
      </c>
      <c r="C3" s="8" t="s">
        <v>108</v>
      </c>
      <c r="D3" s="4" t="s">
        <v>5</v>
      </c>
      <c r="E3" s="4"/>
    </row>
    <row r="4" spans="1:5" x14ac:dyDescent="0.25">
      <c r="A4" s="9" t="s">
        <v>7</v>
      </c>
      <c r="B4" s="7" t="s">
        <v>22</v>
      </c>
      <c r="C4" s="8" t="s">
        <v>109</v>
      </c>
      <c r="D4" s="4" t="s">
        <v>5</v>
      </c>
      <c r="E4" s="4"/>
    </row>
    <row r="5" spans="1:5" x14ac:dyDescent="0.25">
      <c r="A5" s="9" t="s">
        <v>8</v>
      </c>
      <c r="B5" s="7" t="s">
        <v>23</v>
      </c>
      <c r="C5" s="8" t="s">
        <v>110</v>
      </c>
      <c r="D5" s="4" t="s">
        <v>5</v>
      </c>
      <c r="E5" s="4"/>
    </row>
    <row r="6" spans="1:5" ht="30.75" customHeight="1" x14ac:dyDescent="0.25">
      <c r="A6" s="12" t="s">
        <v>24</v>
      </c>
      <c r="B6" s="12"/>
      <c r="C6" s="12"/>
      <c r="D6" s="12"/>
      <c r="E6" s="12"/>
    </row>
    <row r="7" spans="1:5" ht="30" x14ac:dyDescent="0.25">
      <c r="A7" s="4" t="s">
        <v>9</v>
      </c>
      <c r="B7" s="5" t="s">
        <v>45</v>
      </c>
      <c r="C7" s="5"/>
      <c r="D7" s="4" t="s">
        <v>15</v>
      </c>
      <c r="E7" s="14">
        <f>E9-E8</f>
        <v>-1363267.3</v>
      </c>
    </row>
    <row r="8" spans="1:5" x14ac:dyDescent="0.25">
      <c r="A8" s="4" t="s">
        <v>10</v>
      </c>
      <c r="B8" s="5" t="s">
        <v>25</v>
      </c>
      <c r="C8" s="5"/>
      <c r="D8" s="4" t="s">
        <v>15</v>
      </c>
      <c r="E8" s="14">
        <v>0</v>
      </c>
    </row>
    <row r="9" spans="1:5" x14ac:dyDescent="0.25">
      <c r="A9" s="4" t="s">
        <v>11</v>
      </c>
      <c r="B9" s="5" t="s">
        <v>26</v>
      </c>
      <c r="C9" s="5"/>
      <c r="D9" s="4" t="s">
        <v>15</v>
      </c>
      <c r="E9" s="14">
        <f>-(798522.82+106264.42+458480.06)</f>
        <v>-1363267.3</v>
      </c>
    </row>
    <row r="10" spans="1:5" ht="30" x14ac:dyDescent="0.25">
      <c r="A10" s="4" t="s">
        <v>12</v>
      </c>
      <c r="B10" s="5" t="s">
        <v>27</v>
      </c>
      <c r="C10" s="5"/>
      <c r="D10" s="4" t="s">
        <v>15</v>
      </c>
      <c r="E10" s="14">
        <f>E11+E12+E13</f>
        <v>2476952.62</v>
      </c>
    </row>
    <row r="11" spans="1:5" x14ac:dyDescent="0.25">
      <c r="A11" s="4" t="s">
        <v>13</v>
      </c>
      <c r="B11" s="5" t="s">
        <v>28</v>
      </c>
      <c r="C11" s="5"/>
      <c r="D11" s="4" t="s">
        <v>15</v>
      </c>
      <c r="E11" s="14">
        <v>1522023.57</v>
      </c>
    </row>
    <row r="12" spans="1:5" x14ac:dyDescent="0.25">
      <c r="A12" s="4" t="s">
        <v>17</v>
      </c>
      <c r="B12" s="5" t="s">
        <v>29</v>
      </c>
      <c r="C12" s="5"/>
      <c r="D12" s="4" t="s">
        <v>15</v>
      </c>
      <c r="E12" s="14">
        <v>765279.64</v>
      </c>
    </row>
    <row r="13" spans="1:5" x14ac:dyDescent="0.25">
      <c r="A13" s="6" t="s">
        <v>18</v>
      </c>
      <c r="B13" s="5" t="s">
        <v>30</v>
      </c>
      <c r="C13" s="5"/>
      <c r="D13" s="4" t="s">
        <v>15</v>
      </c>
      <c r="E13" s="14">
        <v>189649.41</v>
      </c>
    </row>
    <row r="14" spans="1:5" ht="27.75" customHeight="1" x14ac:dyDescent="0.25">
      <c r="A14" s="6" t="s">
        <v>19</v>
      </c>
      <c r="B14" s="5" t="s">
        <v>31</v>
      </c>
      <c r="C14" s="5"/>
      <c r="D14" s="4" t="s">
        <v>15</v>
      </c>
      <c r="E14" s="14">
        <f>E15+E16</f>
        <v>2396495.56</v>
      </c>
    </row>
    <row r="15" spans="1:5" x14ac:dyDescent="0.25">
      <c r="A15" s="6" t="s">
        <v>20</v>
      </c>
      <c r="B15" s="5" t="s">
        <v>32</v>
      </c>
      <c r="C15" s="5"/>
      <c r="D15" s="4" t="s">
        <v>15</v>
      </c>
      <c r="E15" s="14">
        <f>1451441.29+765279.64+179774.63</f>
        <v>2396495.56</v>
      </c>
    </row>
    <row r="16" spans="1:5" x14ac:dyDescent="0.25">
      <c r="A16" s="6" t="s">
        <v>33</v>
      </c>
      <c r="B16" s="5" t="s">
        <v>34</v>
      </c>
      <c r="C16" s="5"/>
      <c r="D16" s="4" t="s">
        <v>15</v>
      </c>
      <c r="E16" s="14">
        <v>0</v>
      </c>
    </row>
    <row r="17" spans="1:5" x14ac:dyDescent="0.25">
      <c r="A17" s="6" t="s">
        <v>35</v>
      </c>
      <c r="B17" s="5" t="s">
        <v>36</v>
      </c>
      <c r="C17" s="5"/>
      <c r="D17" s="4" t="s">
        <v>15</v>
      </c>
      <c r="E17" s="14">
        <v>0</v>
      </c>
    </row>
    <row r="18" spans="1:5" ht="30" x14ac:dyDescent="0.25">
      <c r="A18" s="6" t="s">
        <v>37</v>
      </c>
      <c r="B18" s="5" t="s">
        <v>38</v>
      </c>
      <c r="C18" s="5"/>
      <c r="D18" s="4" t="s">
        <v>15</v>
      </c>
      <c r="E18" s="14"/>
    </row>
    <row r="19" spans="1:5" x14ac:dyDescent="0.25">
      <c r="A19" s="4" t="s">
        <v>40</v>
      </c>
      <c r="B19" s="5" t="s">
        <v>39</v>
      </c>
      <c r="C19" s="5"/>
      <c r="D19" s="4" t="s">
        <v>15</v>
      </c>
      <c r="E19" s="14"/>
    </row>
    <row r="20" spans="1:5" x14ac:dyDescent="0.25">
      <c r="A20" s="4" t="s">
        <v>41</v>
      </c>
      <c r="B20" s="5" t="s">
        <v>42</v>
      </c>
      <c r="C20" s="5"/>
      <c r="D20" s="4" t="s">
        <v>15</v>
      </c>
      <c r="E20" s="14">
        <f>E14+E8</f>
        <v>2396495.56</v>
      </c>
    </row>
    <row r="21" spans="1:5" ht="45" customHeight="1" x14ac:dyDescent="0.25">
      <c r="A21" s="4" t="s">
        <v>43</v>
      </c>
      <c r="B21" s="5" t="s">
        <v>44</v>
      </c>
      <c r="C21" s="5"/>
      <c r="D21" s="4" t="s">
        <v>15</v>
      </c>
      <c r="E21" s="14">
        <f>E23</f>
        <v>-1443724.3599999999</v>
      </c>
    </row>
    <row r="22" spans="1:5" x14ac:dyDescent="0.25">
      <c r="A22" s="4" t="s">
        <v>46</v>
      </c>
      <c r="B22" s="5" t="s">
        <v>25</v>
      </c>
      <c r="C22" s="5"/>
      <c r="D22" s="4" t="s">
        <v>15</v>
      </c>
      <c r="E22" s="14"/>
    </row>
    <row r="23" spans="1:5" x14ac:dyDescent="0.25">
      <c r="A23" s="4" t="s">
        <v>47</v>
      </c>
      <c r="B23" s="5" t="s">
        <v>26</v>
      </c>
      <c r="C23" s="5"/>
      <c r="D23" s="4" t="s">
        <v>15</v>
      </c>
      <c r="E23" s="14">
        <f>E9-E10+E20</f>
        <v>-1443724.3599999999</v>
      </c>
    </row>
    <row r="24" spans="1:5" ht="44.25" customHeight="1" x14ac:dyDescent="0.25">
      <c r="A24" s="13" t="s">
        <v>48</v>
      </c>
      <c r="B24" s="13"/>
      <c r="C24" s="13"/>
      <c r="D24" s="13"/>
      <c r="E24" s="13"/>
    </row>
    <row r="25" spans="1:5" x14ac:dyDescent="0.25">
      <c r="A25" s="4" t="s">
        <v>49</v>
      </c>
      <c r="B25" s="5" t="s">
        <v>50</v>
      </c>
      <c r="C25" s="5"/>
      <c r="D25" s="4" t="s">
        <v>5</v>
      </c>
      <c r="E25" s="15" t="s">
        <v>111</v>
      </c>
    </row>
    <row r="26" spans="1:5" x14ac:dyDescent="0.25">
      <c r="A26" s="4" t="s">
        <v>51</v>
      </c>
      <c r="B26" s="5" t="s">
        <v>52</v>
      </c>
      <c r="C26" s="5"/>
      <c r="D26" s="4" t="s">
        <v>5</v>
      </c>
      <c r="E26" s="14"/>
    </row>
    <row r="27" spans="1:5" x14ac:dyDescent="0.25">
      <c r="A27" s="4" t="s">
        <v>53</v>
      </c>
      <c r="B27" s="5" t="s">
        <v>54</v>
      </c>
      <c r="C27" s="5"/>
      <c r="D27" s="4" t="s">
        <v>5</v>
      </c>
      <c r="E27" s="14"/>
    </row>
    <row r="28" spans="1:5" ht="30" customHeight="1" x14ac:dyDescent="0.25">
      <c r="A28" s="10" t="s">
        <v>55</v>
      </c>
      <c r="B28" s="10"/>
      <c r="C28" s="10"/>
      <c r="D28" s="10"/>
      <c r="E28" s="10"/>
    </row>
    <row r="29" spans="1:5" x14ac:dyDescent="0.25">
      <c r="A29" s="4" t="s">
        <v>56</v>
      </c>
      <c r="B29" s="5" t="s">
        <v>57</v>
      </c>
      <c r="C29" s="5"/>
      <c r="D29" s="4" t="s">
        <v>60</v>
      </c>
      <c r="E29" s="14"/>
    </row>
    <row r="30" spans="1:5" x14ac:dyDescent="0.25">
      <c r="A30" s="4" t="s">
        <v>58</v>
      </c>
      <c r="B30" s="5" t="s">
        <v>59</v>
      </c>
      <c r="C30" s="5"/>
      <c r="D30" s="4" t="s">
        <v>60</v>
      </c>
      <c r="E30" s="14"/>
    </row>
    <row r="31" spans="1:5" ht="30" x14ac:dyDescent="0.25">
      <c r="A31" s="4" t="s">
        <v>61</v>
      </c>
      <c r="B31" s="5" t="s">
        <v>62</v>
      </c>
      <c r="C31" s="5"/>
      <c r="D31" s="4" t="s">
        <v>60</v>
      </c>
      <c r="E31" s="14"/>
    </row>
    <row r="32" spans="1:5" x14ac:dyDescent="0.25">
      <c r="A32" s="4" t="s">
        <v>63</v>
      </c>
      <c r="B32" s="5" t="s">
        <v>64</v>
      </c>
      <c r="C32" s="5"/>
      <c r="D32" s="4" t="s">
        <v>15</v>
      </c>
      <c r="E32" s="14"/>
    </row>
    <row r="33" spans="1:5" x14ac:dyDescent="0.25">
      <c r="A33" s="10" t="s">
        <v>65</v>
      </c>
      <c r="B33" s="10"/>
      <c r="C33" s="10"/>
      <c r="D33" s="10"/>
      <c r="E33" s="10"/>
    </row>
    <row r="34" spans="1:5" ht="30" x14ac:dyDescent="0.25">
      <c r="A34" s="4" t="s">
        <v>66</v>
      </c>
      <c r="B34" s="5" t="s">
        <v>106</v>
      </c>
      <c r="C34" s="5"/>
      <c r="D34" s="4" t="s">
        <v>15</v>
      </c>
      <c r="E34" s="14">
        <f>E36</f>
        <v>-2510082.54</v>
      </c>
    </row>
    <row r="35" spans="1:5" x14ac:dyDescent="0.25">
      <c r="A35" s="4" t="s">
        <v>67</v>
      </c>
      <c r="B35" s="5" t="s">
        <v>68</v>
      </c>
      <c r="C35" s="5"/>
      <c r="D35" s="4" t="s">
        <v>15</v>
      </c>
      <c r="E35" s="14">
        <v>0</v>
      </c>
    </row>
    <row r="36" spans="1:5" x14ac:dyDescent="0.25">
      <c r="A36" s="4" t="s">
        <v>69</v>
      </c>
      <c r="B36" s="5" t="s">
        <v>26</v>
      </c>
      <c r="C36" s="5"/>
      <c r="D36" s="4" t="s">
        <v>15</v>
      </c>
      <c r="E36" s="14">
        <f>E39+407199.77-70582.28+9874.78</f>
        <v>-2510082.54</v>
      </c>
    </row>
    <row r="37" spans="1:5" ht="30" x14ac:dyDescent="0.25">
      <c r="A37" s="4" t="s">
        <v>70</v>
      </c>
      <c r="B37" s="5" t="s">
        <v>71</v>
      </c>
      <c r="C37" s="5"/>
      <c r="D37" s="4" t="s">
        <v>15</v>
      </c>
      <c r="E37" s="14">
        <f>E39</f>
        <v>-2856574.81</v>
      </c>
    </row>
    <row r="38" spans="1:5" x14ac:dyDescent="0.25">
      <c r="A38" s="4" t="s">
        <v>72</v>
      </c>
      <c r="B38" s="5" t="s">
        <v>25</v>
      </c>
      <c r="C38" s="5"/>
      <c r="D38" s="4" t="s">
        <v>15</v>
      </c>
      <c r="E38" s="14">
        <v>0</v>
      </c>
    </row>
    <row r="39" spans="1:5" x14ac:dyDescent="0.25">
      <c r="A39" s="4" t="s">
        <v>73</v>
      </c>
      <c r="B39" s="5" t="s">
        <v>26</v>
      </c>
      <c r="C39" s="5"/>
      <c r="D39" s="4" t="s">
        <v>15</v>
      </c>
      <c r="E39" s="14">
        <f>-4300299.17-E23</f>
        <v>-2856574.81</v>
      </c>
    </row>
    <row r="40" spans="1:5" ht="31.5" customHeight="1" x14ac:dyDescent="0.25">
      <c r="A40" s="10" t="s">
        <v>74</v>
      </c>
      <c r="B40" s="10"/>
      <c r="C40" s="10"/>
      <c r="D40" s="10"/>
      <c r="E40" s="10"/>
    </row>
    <row r="41" spans="1:5" x14ac:dyDescent="0.25">
      <c r="A41" s="4" t="s">
        <v>75</v>
      </c>
      <c r="B41" s="5" t="s">
        <v>16</v>
      </c>
      <c r="C41" s="5"/>
      <c r="D41" s="4" t="s">
        <v>5</v>
      </c>
      <c r="E41" s="15" t="s">
        <v>132</v>
      </c>
    </row>
    <row r="42" spans="1:5" x14ac:dyDescent="0.25">
      <c r="A42" s="4" t="s">
        <v>76</v>
      </c>
      <c r="B42" s="5" t="s">
        <v>14</v>
      </c>
      <c r="C42" s="5"/>
      <c r="D42" s="4" t="s">
        <v>5</v>
      </c>
      <c r="E42" s="14"/>
    </row>
    <row r="43" spans="1:5" x14ac:dyDescent="0.25">
      <c r="A43" s="4" t="s">
        <v>77</v>
      </c>
      <c r="B43" s="5" t="s">
        <v>78</v>
      </c>
      <c r="C43" s="5"/>
      <c r="D43" s="4" t="s">
        <v>79</v>
      </c>
      <c r="E43" s="14"/>
    </row>
    <row r="44" spans="1:5" x14ac:dyDescent="0.25">
      <c r="A44" s="4" t="s">
        <v>80</v>
      </c>
      <c r="B44" s="5" t="s">
        <v>81</v>
      </c>
      <c r="C44" s="5"/>
      <c r="D44" s="4" t="s">
        <v>15</v>
      </c>
      <c r="E44" s="14"/>
    </row>
    <row r="45" spans="1:5" x14ac:dyDescent="0.25">
      <c r="A45" s="4" t="s">
        <v>82</v>
      </c>
      <c r="B45" s="5" t="s">
        <v>83</v>
      </c>
      <c r="C45" s="5"/>
      <c r="D45" s="4" t="s">
        <v>15</v>
      </c>
      <c r="E45" s="14"/>
    </row>
    <row r="46" spans="1:5" x14ac:dyDescent="0.25">
      <c r="A46" s="4" t="s">
        <v>84</v>
      </c>
      <c r="B46" s="5" t="s">
        <v>85</v>
      </c>
      <c r="C46" s="5"/>
      <c r="D46" s="4" t="s">
        <v>15</v>
      </c>
      <c r="E46" s="14"/>
    </row>
    <row r="47" spans="1:5" ht="30" x14ac:dyDescent="0.25">
      <c r="A47" s="4" t="s">
        <v>86</v>
      </c>
      <c r="B47" s="5" t="s">
        <v>87</v>
      </c>
      <c r="C47" s="5"/>
      <c r="D47" s="4" t="s">
        <v>15</v>
      </c>
      <c r="E47" s="14"/>
    </row>
    <row r="48" spans="1:5" ht="30" x14ac:dyDescent="0.25">
      <c r="A48" s="4" t="s">
        <v>88</v>
      </c>
      <c r="B48" s="5" t="s">
        <v>89</v>
      </c>
      <c r="C48" s="5"/>
      <c r="D48" s="4" t="s">
        <v>15</v>
      </c>
      <c r="E48" s="14"/>
    </row>
    <row r="49" spans="1:5" ht="30" x14ac:dyDescent="0.25">
      <c r="A49" s="4" t="s">
        <v>90</v>
      </c>
      <c r="B49" s="5" t="s">
        <v>91</v>
      </c>
      <c r="C49" s="5"/>
      <c r="D49" s="4" t="s">
        <v>15</v>
      </c>
      <c r="E49" s="14"/>
    </row>
    <row r="50" spans="1:5" ht="45" x14ac:dyDescent="0.25">
      <c r="A50" s="4" t="s">
        <v>92</v>
      </c>
      <c r="B50" s="5" t="s">
        <v>93</v>
      </c>
      <c r="C50" s="5"/>
      <c r="D50" s="4" t="s">
        <v>15</v>
      </c>
      <c r="E50" s="14"/>
    </row>
    <row r="51" spans="1:5" ht="27.75" customHeight="1" x14ac:dyDescent="0.25">
      <c r="A51" s="10" t="s">
        <v>94</v>
      </c>
      <c r="B51" s="10"/>
      <c r="C51" s="10"/>
      <c r="D51" s="10"/>
      <c r="E51" s="10"/>
    </row>
    <row r="52" spans="1:5" x14ac:dyDescent="0.25">
      <c r="A52" s="4" t="s">
        <v>95</v>
      </c>
      <c r="B52" s="5" t="s">
        <v>57</v>
      </c>
      <c r="C52" s="5"/>
      <c r="D52" s="4" t="s">
        <v>60</v>
      </c>
      <c r="E52" s="14"/>
    </row>
    <row r="53" spans="1:5" x14ac:dyDescent="0.25">
      <c r="A53" s="4" t="s">
        <v>96</v>
      </c>
      <c r="B53" s="5" t="s">
        <v>59</v>
      </c>
      <c r="C53" s="5"/>
      <c r="D53" s="4" t="s">
        <v>60</v>
      </c>
      <c r="E53" s="14"/>
    </row>
    <row r="54" spans="1:5" ht="30" x14ac:dyDescent="0.25">
      <c r="A54" s="4" t="s">
        <v>97</v>
      </c>
      <c r="B54" s="5" t="s">
        <v>62</v>
      </c>
      <c r="C54" s="5"/>
      <c r="D54" s="4" t="s">
        <v>60</v>
      </c>
      <c r="E54" s="14"/>
    </row>
    <row r="55" spans="1:5" x14ac:dyDescent="0.25">
      <c r="A55" s="4" t="s">
        <v>98</v>
      </c>
      <c r="B55" s="5" t="s">
        <v>64</v>
      </c>
      <c r="C55" s="5"/>
      <c r="D55" s="4" t="s">
        <v>15</v>
      </c>
      <c r="E55" s="14"/>
    </row>
    <row r="56" spans="1:5" ht="26.25" customHeight="1" x14ac:dyDescent="0.25">
      <c r="A56" s="10" t="s">
        <v>99</v>
      </c>
      <c r="B56" s="10"/>
      <c r="C56" s="10"/>
      <c r="D56" s="10"/>
      <c r="E56" s="10"/>
    </row>
    <row r="57" spans="1:5" ht="30" x14ac:dyDescent="0.25">
      <c r="A57" s="4" t="s">
        <v>100</v>
      </c>
      <c r="B57" s="5" t="s">
        <v>101</v>
      </c>
      <c r="C57" s="5"/>
      <c r="D57" s="4" t="s">
        <v>60</v>
      </c>
      <c r="E57" s="14"/>
    </row>
    <row r="58" spans="1:5" x14ac:dyDescent="0.25">
      <c r="A58" s="4" t="s">
        <v>102</v>
      </c>
      <c r="B58" s="5" t="s">
        <v>103</v>
      </c>
      <c r="C58" s="5"/>
      <c r="D58" s="4" t="s">
        <v>60</v>
      </c>
      <c r="E58" s="14"/>
    </row>
    <row r="59" spans="1:5" ht="30" x14ac:dyDescent="0.25">
      <c r="A59" s="4" t="s">
        <v>104</v>
      </c>
      <c r="B59" s="5" t="s">
        <v>105</v>
      </c>
      <c r="C59" s="5"/>
      <c r="D59" s="4" t="s">
        <v>15</v>
      </c>
      <c r="E59" s="14"/>
    </row>
    <row r="60" spans="1:5" x14ac:dyDescent="0.25">
      <c r="B60" s="1"/>
      <c r="C60" s="1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</sheetData>
  <mergeCells count="8">
    <mergeCell ref="A33:E33"/>
    <mergeCell ref="A40:E40"/>
    <mergeCell ref="A51:E51"/>
    <mergeCell ref="A56:E56"/>
    <mergeCell ref="A1:E1"/>
    <mergeCell ref="A6:E6"/>
    <mergeCell ref="A24:E24"/>
    <mergeCell ref="A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B16" workbookViewId="0">
      <selection activeCell="E35" sqref="E35"/>
    </sheetView>
  </sheetViews>
  <sheetFormatPr defaultRowHeight="15" x14ac:dyDescent="0.25"/>
  <cols>
    <col min="2" max="2" width="30.5703125" customWidth="1"/>
    <col min="3" max="3" width="41.5703125" customWidth="1"/>
    <col min="5" max="5" width="13.5703125" bestFit="1" customWidth="1"/>
  </cols>
  <sheetData>
    <row r="1" spans="1:5" ht="44.25" customHeight="1" x14ac:dyDescent="0.25">
      <c r="A1" s="13" t="s">
        <v>48</v>
      </c>
      <c r="B1" s="13"/>
      <c r="C1" s="13"/>
      <c r="D1" s="13"/>
      <c r="E1" s="13"/>
    </row>
    <row r="2" spans="1:5" ht="45" x14ac:dyDescent="0.25">
      <c r="A2" s="16" t="s">
        <v>49</v>
      </c>
      <c r="B2" s="17" t="s">
        <v>50</v>
      </c>
      <c r="C2" s="17" t="s">
        <v>112</v>
      </c>
      <c r="D2" s="16" t="s">
        <v>5</v>
      </c>
      <c r="E2" s="18">
        <f>60000+25000+51800+25000+4500+100000</f>
        <v>266300</v>
      </c>
    </row>
    <row r="3" spans="1:5" x14ac:dyDescent="0.25">
      <c r="A3" s="16" t="s">
        <v>51</v>
      </c>
      <c r="B3" s="17" t="s">
        <v>52</v>
      </c>
      <c r="C3" s="17" t="s">
        <v>113</v>
      </c>
      <c r="D3" s="16" t="s">
        <v>5</v>
      </c>
      <c r="E3" s="19"/>
    </row>
    <row r="4" spans="1:5" ht="30" x14ac:dyDescent="0.25">
      <c r="A4" s="16" t="s">
        <v>53</v>
      </c>
      <c r="B4" s="17" t="s">
        <v>54</v>
      </c>
      <c r="C4" s="17" t="s">
        <v>114</v>
      </c>
      <c r="D4" s="16" t="s">
        <v>5</v>
      </c>
      <c r="E4" s="19"/>
    </row>
    <row r="6" spans="1:5" x14ac:dyDescent="0.25">
      <c r="A6" s="16" t="s">
        <v>49</v>
      </c>
      <c r="B6" s="17" t="s">
        <v>50</v>
      </c>
      <c r="C6" s="17" t="s">
        <v>115</v>
      </c>
      <c r="D6" s="16" t="s">
        <v>5</v>
      </c>
      <c r="E6" s="18">
        <v>4500</v>
      </c>
    </row>
    <row r="7" spans="1:5" x14ac:dyDescent="0.25">
      <c r="A7" s="16" t="s">
        <v>51</v>
      </c>
      <c r="B7" s="17" t="s">
        <v>52</v>
      </c>
      <c r="C7" s="17" t="s">
        <v>116</v>
      </c>
      <c r="D7" s="16" t="s">
        <v>5</v>
      </c>
      <c r="E7" s="19"/>
    </row>
    <row r="8" spans="1:5" ht="30" x14ac:dyDescent="0.25">
      <c r="A8" s="16" t="s">
        <v>53</v>
      </c>
      <c r="B8" s="17" t="s">
        <v>54</v>
      </c>
      <c r="C8" s="17" t="s">
        <v>117</v>
      </c>
      <c r="D8" s="16" t="s">
        <v>5</v>
      </c>
      <c r="E8" s="19"/>
    </row>
    <row r="10" spans="1:5" ht="30" x14ac:dyDescent="0.25">
      <c r="A10" s="16" t="s">
        <v>49</v>
      </c>
      <c r="B10" s="17" t="s">
        <v>50</v>
      </c>
      <c r="C10" s="17" t="s">
        <v>119</v>
      </c>
      <c r="D10" s="16" t="s">
        <v>5</v>
      </c>
      <c r="E10" s="18">
        <f>14250*2</f>
        <v>28500</v>
      </c>
    </row>
    <row r="11" spans="1:5" ht="30" x14ac:dyDescent="0.25">
      <c r="A11" s="16" t="s">
        <v>51</v>
      </c>
      <c r="B11" s="17" t="s">
        <v>52</v>
      </c>
      <c r="C11" s="17" t="s">
        <v>118</v>
      </c>
      <c r="D11" s="16" t="s">
        <v>5</v>
      </c>
      <c r="E11" s="19"/>
    </row>
    <row r="12" spans="1:5" ht="30" x14ac:dyDescent="0.25">
      <c r="A12" s="16" t="s">
        <v>53</v>
      </c>
      <c r="B12" s="17" t="s">
        <v>54</v>
      </c>
      <c r="C12" s="17" t="s">
        <v>117</v>
      </c>
      <c r="D12" s="16" t="s">
        <v>5</v>
      </c>
      <c r="E12" s="19"/>
    </row>
    <row r="14" spans="1:5" ht="30" x14ac:dyDescent="0.25">
      <c r="A14" s="16" t="s">
        <v>49</v>
      </c>
      <c r="B14" s="17" t="s">
        <v>50</v>
      </c>
      <c r="C14" s="17" t="s">
        <v>120</v>
      </c>
      <c r="D14" s="16" t="s">
        <v>5</v>
      </c>
      <c r="E14" s="18">
        <v>17000</v>
      </c>
    </row>
    <row r="15" spans="1:5" x14ac:dyDescent="0.25">
      <c r="A15" s="16" t="s">
        <v>51</v>
      </c>
      <c r="B15" s="17" t="s">
        <v>52</v>
      </c>
      <c r="C15" s="17" t="s">
        <v>121</v>
      </c>
      <c r="D15" s="16" t="s">
        <v>5</v>
      </c>
      <c r="E15" s="19"/>
    </row>
    <row r="16" spans="1:5" ht="30" x14ac:dyDescent="0.25">
      <c r="A16" s="16" t="s">
        <v>53</v>
      </c>
      <c r="B16" s="17" t="s">
        <v>54</v>
      </c>
      <c r="C16" s="17" t="s">
        <v>117</v>
      </c>
      <c r="D16" s="16" t="s">
        <v>5</v>
      </c>
      <c r="E16" s="19"/>
    </row>
    <row r="18" spans="1:5" ht="30" x14ac:dyDescent="0.25">
      <c r="A18" s="16" t="s">
        <v>49</v>
      </c>
      <c r="B18" s="17" t="s">
        <v>50</v>
      </c>
      <c r="C18" s="17" t="s">
        <v>122</v>
      </c>
      <c r="D18" s="16" t="s">
        <v>5</v>
      </c>
      <c r="E18" s="18">
        <v>10000</v>
      </c>
    </row>
    <row r="19" spans="1:5" x14ac:dyDescent="0.25">
      <c r="A19" s="16" t="s">
        <v>51</v>
      </c>
      <c r="B19" s="17" t="s">
        <v>52</v>
      </c>
      <c r="C19" s="17" t="s">
        <v>121</v>
      </c>
      <c r="D19" s="16" t="s">
        <v>5</v>
      </c>
      <c r="E19" s="19"/>
    </row>
    <row r="20" spans="1:5" ht="30" x14ac:dyDescent="0.25">
      <c r="A20" s="16" t="s">
        <v>53</v>
      </c>
      <c r="B20" s="17" t="s">
        <v>54</v>
      </c>
      <c r="C20" s="17" t="s">
        <v>117</v>
      </c>
      <c r="D20" s="16" t="s">
        <v>5</v>
      </c>
      <c r="E20" s="19"/>
    </row>
    <row r="22" spans="1:5" ht="30" x14ac:dyDescent="0.25">
      <c r="A22" s="16" t="s">
        <v>49</v>
      </c>
      <c r="B22" s="17" t="s">
        <v>50</v>
      </c>
      <c r="C22" s="17" t="s">
        <v>123</v>
      </c>
      <c r="D22" s="16" t="s">
        <v>5</v>
      </c>
      <c r="E22" s="18">
        <v>18000</v>
      </c>
    </row>
    <row r="23" spans="1:5" ht="45" x14ac:dyDescent="0.25">
      <c r="A23" s="16" t="s">
        <v>51</v>
      </c>
      <c r="B23" s="17" t="s">
        <v>52</v>
      </c>
      <c r="C23" s="17" t="s">
        <v>124</v>
      </c>
      <c r="D23" s="16" t="s">
        <v>5</v>
      </c>
      <c r="E23" s="19"/>
    </row>
    <row r="24" spans="1:5" ht="30" x14ac:dyDescent="0.25">
      <c r="A24" s="16" t="s">
        <v>53</v>
      </c>
      <c r="B24" s="17" t="s">
        <v>54</v>
      </c>
      <c r="C24" s="17" t="s">
        <v>117</v>
      </c>
      <c r="D24" s="16" t="s">
        <v>5</v>
      </c>
      <c r="E24" s="19"/>
    </row>
    <row r="26" spans="1:5" ht="30" x14ac:dyDescent="0.25">
      <c r="A26" s="16" t="s">
        <v>49</v>
      </c>
      <c r="B26" s="17" t="s">
        <v>50</v>
      </c>
      <c r="C26" s="17" t="s">
        <v>125</v>
      </c>
      <c r="D26" s="16" t="s">
        <v>5</v>
      </c>
      <c r="E26" s="18">
        <v>77751.5</v>
      </c>
    </row>
    <row r="27" spans="1:5" ht="30" x14ac:dyDescent="0.25">
      <c r="A27" s="16" t="s">
        <v>51</v>
      </c>
      <c r="B27" s="17" t="s">
        <v>52</v>
      </c>
      <c r="C27" s="17" t="s">
        <v>126</v>
      </c>
      <c r="D27" s="16" t="s">
        <v>5</v>
      </c>
      <c r="E27" s="19"/>
    </row>
    <row r="28" spans="1:5" ht="30" x14ac:dyDescent="0.25">
      <c r="A28" s="16" t="s">
        <v>53</v>
      </c>
      <c r="B28" s="17" t="s">
        <v>54</v>
      </c>
      <c r="C28" s="17" t="s">
        <v>117</v>
      </c>
      <c r="D28" s="16" t="s">
        <v>5</v>
      </c>
      <c r="E28" s="19"/>
    </row>
    <row r="30" spans="1:5" ht="30" x14ac:dyDescent="0.25">
      <c r="A30" s="16" t="s">
        <v>49</v>
      </c>
      <c r="B30" s="17" t="s">
        <v>50</v>
      </c>
      <c r="C30" s="17" t="s">
        <v>127</v>
      </c>
      <c r="D30" s="16" t="s">
        <v>5</v>
      </c>
      <c r="E30" s="18">
        <v>950</v>
      </c>
    </row>
    <row r="31" spans="1:5" x14ac:dyDescent="0.25">
      <c r="A31" s="16" t="s">
        <v>51</v>
      </c>
      <c r="B31" s="17" t="s">
        <v>52</v>
      </c>
      <c r="C31" s="17" t="s">
        <v>128</v>
      </c>
      <c r="D31" s="16" t="s">
        <v>5</v>
      </c>
      <c r="E31" s="19"/>
    </row>
    <row r="32" spans="1:5" ht="30" x14ac:dyDescent="0.25">
      <c r="A32" s="16" t="s">
        <v>53</v>
      </c>
      <c r="B32" s="17" t="s">
        <v>54</v>
      </c>
      <c r="C32" s="17" t="s">
        <v>117</v>
      </c>
      <c r="D32" s="16" t="s">
        <v>5</v>
      </c>
      <c r="E32" s="19"/>
    </row>
    <row r="34" spans="1:5" x14ac:dyDescent="0.25">
      <c r="A34" s="16" t="s">
        <v>49</v>
      </c>
      <c r="B34" s="17" t="s">
        <v>50</v>
      </c>
      <c r="C34" s="17" t="s">
        <v>129</v>
      </c>
      <c r="D34" s="16" t="s">
        <v>5</v>
      </c>
      <c r="E34" s="18">
        <f>637.2+10974</f>
        <v>11611.2</v>
      </c>
    </row>
    <row r="35" spans="1:5" ht="30" x14ac:dyDescent="0.25">
      <c r="A35" s="16" t="s">
        <v>51</v>
      </c>
      <c r="B35" s="17" t="s">
        <v>52</v>
      </c>
      <c r="C35" s="17" t="s">
        <v>130</v>
      </c>
      <c r="D35" s="16" t="s">
        <v>5</v>
      </c>
      <c r="E35" s="19"/>
    </row>
    <row r="36" spans="1:5" ht="30" x14ac:dyDescent="0.25">
      <c r="A36" s="16" t="s">
        <v>53</v>
      </c>
      <c r="B36" s="17" t="s">
        <v>54</v>
      </c>
      <c r="C36" s="17" t="s">
        <v>131</v>
      </c>
      <c r="D36" s="16" t="s">
        <v>5</v>
      </c>
      <c r="E36" s="1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E8" sqref="E8"/>
    </sheetView>
  </sheetViews>
  <sheetFormatPr defaultRowHeight="15" x14ac:dyDescent="0.25"/>
  <cols>
    <col min="2" max="2" width="30.140625" customWidth="1"/>
    <col min="3" max="3" width="16.5703125" customWidth="1"/>
    <col min="5" max="5" width="15" customWidth="1"/>
  </cols>
  <sheetData>
    <row r="1" spans="1:5" x14ac:dyDescent="0.25">
      <c r="A1" s="20" t="s">
        <v>74</v>
      </c>
      <c r="B1" s="20"/>
      <c r="C1" s="20"/>
      <c r="D1" s="20"/>
      <c r="E1" s="20"/>
    </row>
    <row r="2" spans="1:5" x14ac:dyDescent="0.25">
      <c r="A2" s="16" t="s">
        <v>75</v>
      </c>
      <c r="B2" s="17" t="s">
        <v>16</v>
      </c>
      <c r="C2" s="17" t="s">
        <v>133</v>
      </c>
      <c r="D2" s="16" t="s">
        <v>5</v>
      </c>
      <c r="E2" s="18"/>
    </row>
    <row r="3" spans="1:5" x14ac:dyDescent="0.25">
      <c r="A3" s="16" t="s">
        <v>76</v>
      </c>
      <c r="B3" s="17" t="s">
        <v>14</v>
      </c>
      <c r="C3" s="17"/>
      <c r="D3" s="16" t="s">
        <v>5</v>
      </c>
      <c r="E3" s="19" t="s">
        <v>134</v>
      </c>
    </row>
    <row r="4" spans="1:5" x14ac:dyDescent="0.25">
      <c r="A4" s="16" t="s">
        <v>77</v>
      </c>
      <c r="B4" s="17" t="s">
        <v>78</v>
      </c>
      <c r="C4" s="17"/>
      <c r="D4" s="16" t="s">
        <v>79</v>
      </c>
      <c r="E4" s="19"/>
    </row>
    <row r="5" spans="1:5" x14ac:dyDescent="0.25">
      <c r="A5" s="16" t="s">
        <v>80</v>
      </c>
      <c r="B5" s="17" t="s">
        <v>81</v>
      </c>
      <c r="C5" s="17"/>
      <c r="D5" s="16" t="s">
        <v>15</v>
      </c>
      <c r="E5" s="19">
        <f>316974.15+649638.83</f>
        <v>966612.98</v>
      </c>
    </row>
    <row r="6" spans="1:5" x14ac:dyDescent="0.25">
      <c r="A6" s="16" t="s">
        <v>82</v>
      </c>
      <c r="B6" s="17" t="s">
        <v>83</v>
      </c>
      <c r="C6" s="17"/>
      <c r="D6" s="16" t="s">
        <v>15</v>
      </c>
      <c r="E6" s="19">
        <f>282726.04+600018.1</f>
        <v>882744.1399999999</v>
      </c>
    </row>
    <row r="7" spans="1:5" x14ac:dyDescent="0.25">
      <c r="A7" s="16" t="s">
        <v>84</v>
      </c>
      <c r="B7" s="17" t="s">
        <v>85</v>
      </c>
      <c r="C7" s="17"/>
      <c r="D7" s="16" t="s">
        <v>15</v>
      </c>
      <c r="E7" s="19">
        <f>E5-E6</f>
        <v>83868.840000000084</v>
      </c>
    </row>
    <row r="8" spans="1:5" ht="45" x14ac:dyDescent="0.25">
      <c r="A8" s="16" t="s">
        <v>86</v>
      </c>
      <c r="B8" s="17" t="s">
        <v>87</v>
      </c>
      <c r="C8" s="17"/>
      <c r="D8" s="16" t="s">
        <v>15</v>
      </c>
      <c r="E8" s="19"/>
    </row>
    <row r="9" spans="1:5" ht="45" x14ac:dyDescent="0.25">
      <c r="A9" s="16" t="s">
        <v>88</v>
      </c>
      <c r="B9" s="17" t="s">
        <v>89</v>
      </c>
      <c r="C9" s="17"/>
      <c r="D9" s="16" t="s">
        <v>15</v>
      </c>
      <c r="E9" s="19"/>
    </row>
    <row r="10" spans="1:5" ht="45" x14ac:dyDescent="0.25">
      <c r="A10" s="16" t="s">
        <v>90</v>
      </c>
      <c r="B10" s="17" t="s">
        <v>91</v>
      </c>
      <c r="C10" s="17"/>
      <c r="D10" s="16" t="s">
        <v>15</v>
      </c>
      <c r="E10" s="19"/>
    </row>
    <row r="11" spans="1:5" ht="60" x14ac:dyDescent="0.25">
      <c r="A11" s="16" t="s">
        <v>92</v>
      </c>
      <c r="B11" s="17" t="s">
        <v>93</v>
      </c>
      <c r="C11" s="17"/>
      <c r="D11" s="16" t="s">
        <v>15</v>
      </c>
      <c r="E11" s="1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E6" sqref="E6"/>
    </sheetView>
  </sheetViews>
  <sheetFormatPr defaultRowHeight="15" x14ac:dyDescent="0.25"/>
  <cols>
    <col min="2" max="2" width="30.140625" customWidth="1"/>
    <col min="3" max="3" width="16.5703125" customWidth="1"/>
    <col min="5" max="5" width="15" customWidth="1"/>
  </cols>
  <sheetData>
    <row r="1" spans="1:5" x14ac:dyDescent="0.25">
      <c r="A1" s="20" t="s">
        <v>74</v>
      </c>
      <c r="B1" s="20"/>
      <c r="C1" s="20"/>
      <c r="D1" s="20"/>
      <c r="E1" s="20"/>
    </row>
    <row r="2" spans="1:5" x14ac:dyDescent="0.25">
      <c r="A2" s="16" t="s">
        <v>75</v>
      </c>
      <c r="B2" s="17" t="s">
        <v>16</v>
      </c>
      <c r="C2" s="17" t="s">
        <v>135</v>
      </c>
      <c r="D2" s="16" t="s">
        <v>5</v>
      </c>
      <c r="E2" s="18"/>
    </row>
    <row r="3" spans="1:5" x14ac:dyDescent="0.25">
      <c r="A3" s="16" t="s">
        <v>76</v>
      </c>
      <c r="B3" s="17" t="s">
        <v>14</v>
      </c>
      <c r="C3" s="17"/>
      <c r="D3" s="16" t="s">
        <v>5</v>
      </c>
      <c r="E3" s="19" t="s">
        <v>134</v>
      </c>
    </row>
    <row r="4" spans="1:5" x14ac:dyDescent="0.25">
      <c r="A4" s="16" t="s">
        <v>77</v>
      </c>
      <c r="B4" s="17" t="s">
        <v>78</v>
      </c>
      <c r="C4" s="17"/>
      <c r="D4" s="16" t="s">
        <v>79</v>
      </c>
      <c r="E4" s="19"/>
    </row>
    <row r="5" spans="1:5" x14ac:dyDescent="0.25">
      <c r="A5" s="16" t="s">
        <v>80</v>
      </c>
      <c r="B5" s="17" t="s">
        <v>81</v>
      </c>
      <c r="C5" s="17"/>
      <c r="D5" s="16" t="s">
        <v>15</v>
      </c>
      <c r="E5" s="19">
        <f>230636.49+146530.11</f>
        <v>377166.6</v>
      </c>
    </row>
    <row r="6" spans="1:5" x14ac:dyDescent="0.25">
      <c r="A6" s="16" t="s">
        <v>82</v>
      </c>
      <c r="B6" s="17" t="s">
        <v>83</v>
      </c>
      <c r="C6" s="17"/>
      <c r="D6" s="16" t="s">
        <v>15</v>
      </c>
      <c r="E6" s="19">
        <f>214343.07+136463.3</f>
        <v>350806.37</v>
      </c>
    </row>
    <row r="7" spans="1:5" x14ac:dyDescent="0.25">
      <c r="A7" s="16" t="s">
        <v>84</v>
      </c>
      <c r="B7" s="17" t="s">
        <v>85</v>
      </c>
      <c r="C7" s="17"/>
      <c r="D7" s="16" t="s">
        <v>15</v>
      </c>
      <c r="E7" s="19">
        <f>E5-E6</f>
        <v>26360.229999999981</v>
      </c>
    </row>
    <row r="8" spans="1:5" ht="45" x14ac:dyDescent="0.25">
      <c r="A8" s="16" t="s">
        <v>86</v>
      </c>
      <c r="B8" s="17" t="s">
        <v>87</v>
      </c>
      <c r="C8" s="17"/>
      <c r="D8" s="16" t="s">
        <v>15</v>
      </c>
      <c r="E8" s="19"/>
    </row>
    <row r="9" spans="1:5" ht="45" x14ac:dyDescent="0.25">
      <c r="A9" s="16" t="s">
        <v>88</v>
      </c>
      <c r="B9" s="17" t="s">
        <v>89</v>
      </c>
      <c r="C9" s="17"/>
      <c r="D9" s="16" t="s">
        <v>15</v>
      </c>
      <c r="E9" s="19"/>
    </row>
    <row r="10" spans="1:5" ht="45" x14ac:dyDescent="0.25">
      <c r="A10" s="16" t="s">
        <v>90</v>
      </c>
      <c r="B10" s="17" t="s">
        <v>91</v>
      </c>
      <c r="C10" s="17"/>
      <c r="D10" s="16" t="s">
        <v>15</v>
      </c>
      <c r="E10" s="19"/>
    </row>
    <row r="11" spans="1:5" ht="60" x14ac:dyDescent="0.25">
      <c r="A11" s="16" t="s">
        <v>92</v>
      </c>
      <c r="B11" s="17" t="s">
        <v>93</v>
      </c>
      <c r="C11" s="17"/>
      <c r="D11" s="16" t="s">
        <v>15</v>
      </c>
      <c r="E11" s="19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E7" sqref="E7"/>
    </sheetView>
  </sheetViews>
  <sheetFormatPr defaultRowHeight="15" x14ac:dyDescent="0.25"/>
  <cols>
    <col min="2" max="2" width="30.140625" customWidth="1"/>
    <col min="3" max="3" width="16.5703125" customWidth="1"/>
    <col min="5" max="5" width="15" customWidth="1"/>
  </cols>
  <sheetData>
    <row r="1" spans="1:5" x14ac:dyDescent="0.25">
      <c r="A1" s="20" t="s">
        <v>74</v>
      </c>
      <c r="B1" s="20"/>
      <c r="C1" s="20"/>
      <c r="D1" s="20"/>
      <c r="E1" s="20"/>
    </row>
    <row r="2" spans="1:5" x14ac:dyDescent="0.25">
      <c r="A2" s="16" t="s">
        <v>75</v>
      </c>
      <c r="B2" s="17" t="s">
        <v>16</v>
      </c>
      <c r="C2" s="17" t="s">
        <v>136</v>
      </c>
      <c r="D2" s="16" t="s">
        <v>5</v>
      </c>
      <c r="E2" s="18"/>
    </row>
    <row r="3" spans="1:5" x14ac:dyDescent="0.25">
      <c r="A3" s="16" t="s">
        <v>76</v>
      </c>
      <c r="B3" s="17" t="s">
        <v>14</v>
      </c>
      <c r="C3" s="17"/>
      <c r="D3" s="16" t="s">
        <v>5</v>
      </c>
      <c r="E3" s="19" t="s">
        <v>134</v>
      </c>
    </row>
    <row r="4" spans="1:5" x14ac:dyDescent="0.25">
      <c r="A4" s="16" t="s">
        <v>77</v>
      </c>
      <c r="B4" s="17" t="s">
        <v>78</v>
      </c>
      <c r="C4" s="17"/>
      <c r="D4" s="16" t="s">
        <v>79</v>
      </c>
      <c r="E4" s="19"/>
    </row>
    <row r="5" spans="1:5" x14ac:dyDescent="0.25">
      <c r="A5" s="16" t="s">
        <v>80</v>
      </c>
      <c r="B5" s="17" t="s">
        <v>81</v>
      </c>
      <c r="C5" s="17"/>
      <c r="D5" s="16" t="s">
        <v>15</v>
      </c>
      <c r="E5" s="19">
        <v>1801206.03</v>
      </c>
    </row>
    <row r="6" spans="1:5" x14ac:dyDescent="0.25">
      <c r="A6" s="16" t="s">
        <v>82</v>
      </c>
      <c r="B6" s="17" t="s">
        <v>83</v>
      </c>
      <c r="C6" s="17"/>
      <c r="D6" s="16" t="s">
        <v>15</v>
      </c>
      <c r="E6" s="19">
        <f>1694972.08</f>
        <v>1694972.08</v>
      </c>
    </row>
    <row r="7" spans="1:5" x14ac:dyDescent="0.25">
      <c r="A7" s="16" t="s">
        <v>84</v>
      </c>
      <c r="B7" s="17" t="s">
        <v>85</v>
      </c>
      <c r="C7" s="17"/>
      <c r="D7" s="16" t="s">
        <v>15</v>
      </c>
      <c r="E7" s="19">
        <f>E5-E6</f>
        <v>106233.94999999995</v>
      </c>
    </row>
    <row r="8" spans="1:5" ht="45" x14ac:dyDescent="0.25">
      <c r="A8" s="16" t="s">
        <v>86</v>
      </c>
      <c r="B8" s="17" t="s">
        <v>87</v>
      </c>
      <c r="C8" s="17"/>
      <c r="D8" s="16" t="s">
        <v>15</v>
      </c>
      <c r="E8" s="19"/>
    </row>
    <row r="9" spans="1:5" ht="45" x14ac:dyDescent="0.25">
      <c r="A9" s="16" t="s">
        <v>88</v>
      </c>
      <c r="B9" s="17" t="s">
        <v>89</v>
      </c>
      <c r="C9" s="17"/>
      <c r="D9" s="16" t="s">
        <v>15</v>
      </c>
      <c r="E9" s="19"/>
    </row>
    <row r="10" spans="1:5" ht="45" x14ac:dyDescent="0.25">
      <c r="A10" s="16" t="s">
        <v>90</v>
      </c>
      <c r="B10" s="17" t="s">
        <v>91</v>
      </c>
      <c r="C10" s="17"/>
      <c r="D10" s="16" t="s">
        <v>15</v>
      </c>
      <c r="E10" s="19"/>
    </row>
    <row r="11" spans="1:5" ht="60" x14ac:dyDescent="0.25">
      <c r="A11" s="16" t="s">
        <v>92</v>
      </c>
      <c r="B11" s="17" t="s">
        <v>93</v>
      </c>
      <c r="C11" s="17"/>
      <c r="D11" s="16" t="s">
        <v>15</v>
      </c>
      <c r="E11" s="19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B1" workbookViewId="0">
      <selection activeCell="E7" sqref="E7"/>
    </sheetView>
  </sheetViews>
  <sheetFormatPr defaultRowHeight="15" x14ac:dyDescent="0.25"/>
  <cols>
    <col min="2" max="2" width="30.140625" customWidth="1"/>
    <col min="3" max="3" width="16.5703125" customWidth="1"/>
    <col min="5" max="5" width="15" customWidth="1"/>
  </cols>
  <sheetData>
    <row r="1" spans="1:5" x14ac:dyDescent="0.25">
      <c r="A1" s="20" t="s">
        <v>74</v>
      </c>
      <c r="B1" s="20"/>
      <c r="C1" s="20"/>
      <c r="D1" s="20"/>
      <c r="E1" s="20"/>
    </row>
    <row r="2" spans="1:5" x14ac:dyDescent="0.25">
      <c r="A2" s="16" t="s">
        <v>75</v>
      </c>
      <c r="B2" s="17" t="s">
        <v>16</v>
      </c>
      <c r="C2" s="17" t="s">
        <v>137</v>
      </c>
      <c r="D2" s="16" t="s">
        <v>5</v>
      </c>
      <c r="E2" s="18"/>
    </row>
    <row r="3" spans="1:5" x14ac:dyDescent="0.25">
      <c r="A3" s="16" t="s">
        <v>76</v>
      </c>
      <c r="B3" s="17" t="s">
        <v>14</v>
      </c>
      <c r="C3" s="17"/>
      <c r="D3" s="16" t="s">
        <v>5</v>
      </c>
      <c r="E3" s="19" t="s">
        <v>138</v>
      </c>
    </row>
    <row r="4" spans="1:5" x14ac:dyDescent="0.25">
      <c r="A4" s="16" t="s">
        <v>77</v>
      </c>
      <c r="B4" s="17" t="s">
        <v>78</v>
      </c>
      <c r="C4" s="17"/>
      <c r="D4" s="16" t="s">
        <v>79</v>
      </c>
      <c r="E4" s="19"/>
    </row>
    <row r="5" spans="1:5" x14ac:dyDescent="0.25">
      <c r="A5" s="16" t="s">
        <v>80</v>
      </c>
      <c r="B5" s="17" t="s">
        <v>81</v>
      </c>
      <c r="C5" s="17"/>
      <c r="D5" s="16" t="s">
        <v>15</v>
      </c>
      <c r="E5" s="19">
        <v>212603.34</v>
      </c>
    </row>
    <row r="6" spans="1:5" x14ac:dyDescent="0.25">
      <c r="A6" s="16" t="s">
        <v>82</v>
      </c>
      <c r="B6" s="17" t="s">
        <v>83</v>
      </c>
      <c r="C6" s="17"/>
      <c r="D6" s="16" t="s">
        <v>15</v>
      </c>
      <c r="E6" s="19">
        <v>201943.12</v>
      </c>
    </row>
    <row r="7" spans="1:5" x14ac:dyDescent="0.25">
      <c r="A7" s="16" t="s">
        <v>84</v>
      </c>
      <c r="B7" s="17" t="s">
        <v>85</v>
      </c>
      <c r="C7" s="17"/>
      <c r="D7" s="16" t="s">
        <v>15</v>
      </c>
      <c r="E7" s="19">
        <f>E5-E6</f>
        <v>10660.220000000001</v>
      </c>
    </row>
    <row r="8" spans="1:5" ht="45" x14ac:dyDescent="0.25">
      <c r="A8" s="16" t="s">
        <v>86</v>
      </c>
      <c r="B8" s="17" t="s">
        <v>87</v>
      </c>
      <c r="C8" s="17"/>
      <c r="D8" s="16" t="s">
        <v>15</v>
      </c>
      <c r="E8" s="19"/>
    </row>
    <row r="9" spans="1:5" ht="45" x14ac:dyDescent="0.25">
      <c r="A9" s="16" t="s">
        <v>88</v>
      </c>
      <c r="B9" s="17" t="s">
        <v>89</v>
      </c>
      <c r="C9" s="17"/>
      <c r="D9" s="16" t="s">
        <v>15</v>
      </c>
      <c r="E9" s="19"/>
    </row>
    <row r="10" spans="1:5" ht="45" x14ac:dyDescent="0.25">
      <c r="A10" s="16" t="s">
        <v>90</v>
      </c>
      <c r="B10" s="17" t="s">
        <v>91</v>
      </c>
      <c r="C10" s="17"/>
      <c r="D10" s="16" t="s">
        <v>15</v>
      </c>
      <c r="E10" s="19"/>
    </row>
    <row r="11" spans="1:5" ht="60" x14ac:dyDescent="0.25">
      <c r="A11" s="16" t="s">
        <v>92</v>
      </c>
      <c r="B11" s="17" t="s">
        <v>93</v>
      </c>
      <c r="C11" s="17"/>
      <c r="D11" s="16" t="s">
        <v>15</v>
      </c>
      <c r="E11" s="19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Лист3_Водоснабжение</vt:lpstr>
      <vt:lpstr>Лист3_Водоотведение</vt:lpstr>
      <vt:lpstr>Лист3_Отопление</vt:lpstr>
      <vt:lpstr>Лист3_Электроэнергия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2015-04-30T12:11:08Z</dcterms:modified>
</cp:coreProperties>
</file>